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1570" windowHeight="8055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<sst xmlns="http://schemas.openxmlformats.org/spreadsheetml/2006/main" count="27" uniqueCount="22">
  <si>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voto</t>
  </si>
  <si>
    <t>Prova finale</t>
  </si>
  <si>
    <t>TOTALE LODI</t>
  </si>
  <si>
    <t>MEDIA 110/110</t>
  </si>
  <si>
    <t>18-20</t>
  </si>
  <si>
    <t>21-24</t>
  </si>
  <si>
    <t>25-27</t>
  </si>
  <si>
    <t>Matricola n°</t>
  </si>
  <si>
    <t>lode</t>
  </si>
  <si>
    <t>Candidato</t>
  </si>
  <si>
    <t>28-29</t>
  </si>
  <si>
    <t>VOTAZIONE FINALE</t>
  </si>
  <si>
    <t>CORSO DI STUDI IN SCIENZE DEI BENI CULTURALI - DM 270</t>
  </si>
  <si>
    <r>
      <t xml:space="preserve">Solo se lo studente avrà una votazione complessiva di almeno 108/110 e la votazione nella prova finale di 30/30, la Commissione potrà valutare, esaminando il </t>
    </r>
    <r>
      <rPr>
        <i/>
        <sz val="12"/>
        <rFont val="Calibri"/>
        <family val="0"/>
      </rPr>
      <t>curriculum</t>
    </r>
    <r>
      <rPr>
        <sz val="12"/>
        <rFont val="Calibri"/>
        <family val="0"/>
      </rPr>
      <t xml:space="preserve"> degli studi, se raggiungere la votazione di laurea di 110/110; successivamente, se nella prova finale lo studente avrà ottenuto la lode, questa potrà essere aggiunta alla votazione finale di 110/110. </t>
    </r>
  </si>
  <si>
    <t>MEDIA CON LE LODI</t>
  </si>
  <si>
    <t>CFU</t>
  </si>
  <si>
    <t>altri esami che non contribuiscono al calcolo della media</t>
  </si>
  <si>
    <t>Idoneo</t>
  </si>
  <si>
    <t>Tot. cfu</t>
  </si>
  <si>
    <t>TOTALE ESAMI CON VOTO</t>
  </si>
  <si>
    <t>MEDIA PONDERATA</t>
  </si>
  <si>
    <t>Inserire i voti dei singoli esami (compreso quello della discussione della prova finale) nella colonna azzurra, i relativi CFU nella colonna gialla (6 cfu per la prova finale) e la lettera L (=lode) nella colonna verde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</si>
</sst>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21"/>
      <name val="Arial"/>
      <family val="0"/>
    </font>
    <font>
      <sz val="10"/>
      <color indexed="14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color indexed="10"/>
      <name val="Verdana"/>
      <family val="0"/>
    </font>
    <font>
      <sz val="12"/>
      <name val="Calibri"/>
      <family val="0"/>
    </font>
    <font>
      <i/>
      <sz val="12"/>
      <name val="Calibri"/>
      <family val="0"/>
    </font>
    <font>
      <sz val="10"/>
      <color indexed="61"/>
      <name val="Verdana"/>
      <family val="0"/>
    </font>
    <font>
      <sz val="10"/>
      <color indexed="61"/>
      <name val="Arial"/>
      <family val="0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9" fillId="0" borderId="11" xfId="0" applyNumberFormat="1" applyFont="1" applyBorder="1" applyAlignment="1">
      <alignment horizontal="left"/>
    </xf>
    <xf numFmtId="1" fontId="0" fillId="0" borderId="11" xfId="0" applyNumberFormat="1" applyBorder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" fontId="8" fillId="0" borderId="13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69" fontId="12" fillId="0" borderId="0" xfId="62" applyFont="1" applyBorder="1" applyAlignment="1">
      <alignment/>
    </xf>
    <xf numFmtId="1" fontId="6" fillId="33" borderId="14" xfId="0" applyNumberFormat="1" applyFont="1" applyFill="1" applyBorder="1" applyAlignment="1">
      <alignment/>
    </xf>
    <xf numFmtId="1" fontId="9" fillId="34" borderId="16" xfId="0" applyNumberFormat="1" applyFont="1" applyFill="1" applyBorder="1" applyAlignment="1">
      <alignment horizontal="right"/>
    </xf>
    <xf numFmtId="1" fontId="8" fillId="34" borderId="16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49" fontId="9" fillId="35" borderId="16" xfId="0" applyNumberFormat="1" applyFont="1" applyFill="1" applyBorder="1" applyAlignment="1">
      <alignment horizontal="left"/>
    </xf>
    <xf numFmtId="49" fontId="8" fillId="35" borderId="16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48" applyNumberFormat="1" applyFont="1" applyFill="1" applyBorder="1">
      <alignment/>
      <protection/>
    </xf>
    <xf numFmtId="0" fontId="23" fillId="0" borderId="18" xfId="48" applyNumberFormat="1" applyFont="1" applyFill="1" applyBorder="1" applyAlignment="1">
      <alignment horizontal="center"/>
      <protection/>
    </xf>
    <xf numFmtId="0" fontId="24" fillId="0" borderId="0" xfId="48" applyFont="1">
      <alignment/>
      <protection/>
    </xf>
    <xf numFmtId="0" fontId="23" fillId="0" borderId="0" xfId="48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9" fillId="36" borderId="16" xfId="0" applyNumberFormat="1" applyFont="1" applyFill="1" applyBorder="1" applyAlignment="1">
      <alignment horizontal="right"/>
    </xf>
    <xf numFmtId="1" fontId="8" fillId="36" borderId="16" xfId="0" applyNumberFormat="1" applyFont="1" applyFill="1" applyBorder="1" applyAlignment="1">
      <alignment horizontal="right"/>
    </xf>
    <xf numFmtId="2" fontId="12" fillId="0" borderId="14" xfId="0" applyNumberFormat="1" applyFont="1" applyBorder="1" applyAlignment="1">
      <alignment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8" fillId="0" borderId="0" xfId="0" applyFont="1" applyAlignment="1">
      <alignment horizontal="justify"/>
    </xf>
    <xf numFmtId="0" fontId="0" fillId="0" borderId="0" xfId="0" applyAlignment="1">
      <alignment/>
    </xf>
    <xf numFmtId="0" fontId="6" fillId="33" borderId="14" xfId="0" applyFon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0" borderId="0" xfId="0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6">
      <selection activeCell="A47" sqref="A47:K47"/>
    </sheetView>
  </sheetViews>
  <sheetFormatPr defaultColWidth="11.00390625" defaultRowHeight="12.75"/>
  <cols>
    <col min="1" max="1" width="6.00390625" style="0" customWidth="1"/>
    <col min="2" max="3" width="5.75390625" style="0" customWidth="1"/>
    <col min="4" max="4" width="6.125" style="0" customWidth="1"/>
    <col min="5" max="5" width="5.875" style="0" customWidth="1"/>
    <col min="6" max="6" width="6.375" style="0" customWidth="1"/>
    <col min="7" max="7" width="7.125" style="0" customWidth="1"/>
    <col min="8" max="8" width="5.75390625" style="0" customWidth="1"/>
    <col min="9" max="9" width="6.125" style="0" customWidth="1"/>
  </cols>
  <sheetData>
    <row r="1" spans="1:11" ht="18">
      <c r="A1" s="78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3.5" thickBot="1">
      <c r="A2" s="30"/>
      <c r="B2" s="2"/>
      <c r="C2" s="2"/>
      <c r="D2" s="2"/>
      <c r="E2" s="2"/>
      <c r="F2" s="2"/>
      <c r="G2" s="2"/>
      <c r="H2" s="2"/>
      <c r="I2" s="2"/>
      <c r="J2" s="1"/>
      <c r="K2" s="31"/>
    </row>
    <row r="3" spans="1:11" ht="13.5" thickBot="1">
      <c r="A3" s="81" t="s">
        <v>9</v>
      </c>
      <c r="B3" s="82"/>
      <c r="C3" s="17"/>
      <c r="D3" s="83"/>
      <c r="E3" s="84"/>
      <c r="F3" s="84"/>
      <c r="G3" s="85"/>
      <c r="H3" s="86" t="s">
        <v>7</v>
      </c>
      <c r="I3" s="87"/>
      <c r="J3" s="40"/>
      <c r="K3" s="31"/>
    </row>
    <row r="4" spans="1:11" ht="12.75">
      <c r="A4" s="32"/>
      <c r="B4" s="1"/>
      <c r="C4" s="1"/>
      <c r="D4" s="1"/>
      <c r="E4" s="1"/>
      <c r="F4" s="1"/>
      <c r="G4" s="1"/>
      <c r="H4" s="1"/>
      <c r="I4" s="1"/>
      <c r="J4" s="1"/>
      <c r="K4" s="31"/>
    </row>
    <row r="5" spans="1:11" ht="12.75">
      <c r="A5" s="33"/>
      <c r="B5" s="3"/>
      <c r="C5" s="3"/>
      <c r="D5" s="4"/>
      <c r="E5" s="3"/>
      <c r="F5" s="3"/>
      <c r="G5" s="4"/>
      <c r="H5" s="3"/>
      <c r="I5" s="3"/>
      <c r="J5" s="4"/>
      <c r="K5" s="34"/>
    </row>
    <row r="6" spans="1:11" ht="12.75">
      <c r="A6" s="49"/>
      <c r="B6" s="50" t="s">
        <v>0</v>
      </c>
      <c r="C6" s="67" t="s">
        <v>15</v>
      </c>
      <c r="D6" s="6" t="s">
        <v>8</v>
      </c>
      <c r="E6" s="6"/>
      <c r="F6" s="5"/>
      <c r="G6" s="5"/>
      <c r="H6" s="4"/>
      <c r="I6" s="4"/>
      <c r="J6" s="4"/>
      <c r="K6" s="34"/>
    </row>
    <row r="7" spans="1:11" ht="12.75">
      <c r="A7" s="51"/>
      <c r="B7" s="60"/>
      <c r="C7" s="75"/>
      <c r="D7" s="64"/>
      <c r="E7" s="7" t="s">
        <v>1</v>
      </c>
      <c r="F7" s="8"/>
      <c r="G7" s="9"/>
      <c r="H7" s="1">
        <f aca="true" t="shared" si="0" ref="H7:H28">B7*C7</f>
        <v>0</v>
      </c>
      <c r="I7" s="10"/>
      <c r="J7" s="10"/>
      <c r="K7" s="35"/>
    </row>
    <row r="8" spans="1:11" ht="12.75">
      <c r="A8" s="52">
        <v>1</v>
      </c>
      <c r="B8" s="61"/>
      <c r="C8" s="76"/>
      <c r="D8" s="65"/>
      <c r="E8" s="11"/>
      <c r="F8" s="12"/>
      <c r="G8" s="14"/>
      <c r="H8" s="1">
        <f t="shared" si="0"/>
        <v>0</v>
      </c>
      <c r="I8" s="1"/>
      <c r="J8" s="1"/>
      <c r="K8" s="31"/>
    </row>
    <row r="9" spans="1:11" ht="12.75">
      <c r="A9" s="52">
        <v>2</v>
      </c>
      <c r="B9" s="61"/>
      <c r="C9" s="76"/>
      <c r="D9" s="65"/>
      <c r="E9" s="11"/>
      <c r="F9" s="12"/>
      <c r="G9" s="14"/>
      <c r="H9" s="1">
        <f t="shared" si="0"/>
        <v>0</v>
      </c>
      <c r="I9" s="1"/>
      <c r="J9" s="1"/>
      <c r="K9" s="31"/>
    </row>
    <row r="10" spans="1:11" ht="12.75">
      <c r="A10" s="52">
        <v>3</v>
      </c>
      <c r="B10" s="61"/>
      <c r="C10" s="76"/>
      <c r="D10" s="65"/>
      <c r="E10" s="11"/>
      <c r="F10" s="12"/>
      <c r="G10" s="14"/>
      <c r="H10" s="1">
        <f t="shared" si="0"/>
        <v>0</v>
      </c>
      <c r="I10" s="1"/>
      <c r="J10" s="1"/>
      <c r="K10" s="31"/>
    </row>
    <row r="11" spans="1:11" ht="12.75">
      <c r="A11" s="52">
        <v>4</v>
      </c>
      <c r="B11" s="61"/>
      <c r="C11" s="76"/>
      <c r="D11" s="65"/>
      <c r="E11" s="11"/>
      <c r="F11" s="12"/>
      <c r="G11" s="14"/>
      <c r="H11" s="1">
        <f t="shared" si="0"/>
        <v>0</v>
      </c>
      <c r="I11" s="1"/>
      <c r="J11" s="1"/>
      <c r="K11" s="31"/>
    </row>
    <row r="12" spans="1:11" ht="12.75">
      <c r="A12" s="52">
        <v>5</v>
      </c>
      <c r="B12" s="61"/>
      <c r="C12" s="76"/>
      <c r="D12" s="65"/>
      <c r="E12" s="11"/>
      <c r="F12" s="12"/>
      <c r="G12" s="14"/>
      <c r="H12" s="1">
        <f t="shared" si="0"/>
        <v>0</v>
      </c>
      <c r="I12" s="1"/>
      <c r="J12" s="1"/>
      <c r="K12" s="31"/>
    </row>
    <row r="13" spans="1:11" ht="12.75">
      <c r="A13" s="52">
        <v>6</v>
      </c>
      <c r="B13" s="61"/>
      <c r="C13" s="76"/>
      <c r="D13" s="65"/>
      <c r="E13" s="11"/>
      <c r="F13" s="12"/>
      <c r="G13" s="14"/>
      <c r="H13" s="1">
        <f t="shared" si="0"/>
        <v>0</v>
      </c>
      <c r="I13" s="1"/>
      <c r="J13" s="1"/>
      <c r="K13" s="31"/>
    </row>
    <row r="14" spans="1:11" ht="12.75">
      <c r="A14" s="52">
        <v>7</v>
      </c>
      <c r="B14" s="61"/>
      <c r="C14" s="76"/>
      <c r="D14" s="65"/>
      <c r="E14" s="11"/>
      <c r="F14" s="12"/>
      <c r="G14" s="14"/>
      <c r="H14" s="1">
        <f t="shared" si="0"/>
        <v>0</v>
      </c>
      <c r="I14" s="1"/>
      <c r="J14" s="1"/>
      <c r="K14" s="31"/>
    </row>
    <row r="15" spans="1:17" ht="12.75">
      <c r="A15" s="52">
        <v>8</v>
      </c>
      <c r="B15" s="61"/>
      <c r="C15" s="76"/>
      <c r="D15" s="65"/>
      <c r="E15" s="11"/>
      <c r="F15" s="12"/>
      <c r="G15" s="14"/>
      <c r="H15" s="1">
        <f t="shared" si="0"/>
        <v>0</v>
      </c>
      <c r="I15" s="1"/>
      <c r="J15" s="1"/>
      <c r="K15" s="31"/>
      <c r="P15" s="71"/>
      <c r="Q15" s="71"/>
    </row>
    <row r="16" spans="1:17" ht="12.75">
      <c r="A16" s="52">
        <v>9</v>
      </c>
      <c r="B16" s="61"/>
      <c r="C16" s="76"/>
      <c r="D16" s="65"/>
      <c r="E16" s="11"/>
      <c r="F16" s="12"/>
      <c r="G16" s="14"/>
      <c r="H16" s="1">
        <f t="shared" si="0"/>
        <v>0</v>
      </c>
      <c r="I16" s="1"/>
      <c r="J16" s="1"/>
      <c r="K16" s="31"/>
      <c r="P16" s="71"/>
      <c r="Q16" s="71"/>
    </row>
    <row r="17" spans="1:17" ht="12.75">
      <c r="A17" s="54">
        <v>10</v>
      </c>
      <c r="B17" s="61"/>
      <c r="C17" s="76"/>
      <c r="D17" s="65"/>
      <c r="E17" s="15"/>
      <c r="F17" s="12"/>
      <c r="G17" s="14"/>
      <c r="H17" s="1">
        <f t="shared" si="0"/>
        <v>0</v>
      </c>
      <c r="I17" s="1"/>
      <c r="J17" s="1"/>
      <c r="K17" s="31"/>
      <c r="P17" s="71"/>
      <c r="Q17" s="71"/>
    </row>
    <row r="18" spans="1:17" ht="12.75">
      <c r="A18" s="54">
        <v>11</v>
      </c>
      <c r="B18" s="61"/>
      <c r="C18" s="76"/>
      <c r="D18" s="65"/>
      <c r="E18" s="15"/>
      <c r="F18" s="12"/>
      <c r="G18" s="14"/>
      <c r="H18" s="1">
        <f t="shared" si="0"/>
        <v>0</v>
      </c>
      <c r="I18" s="1"/>
      <c r="J18" s="1"/>
      <c r="K18" s="31"/>
      <c r="P18" s="71"/>
      <c r="Q18" s="71"/>
    </row>
    <row r="19" spans="1:17" ht="12.75">
      <c r="A19" s="54">
        <v>12</v>
      </c>
      <c r="B19" s="61"/>
      <c r="C19" s="76"/>
      <c r="D19" s="65"/>
      <c r="E19" s="15"/>
      <c r="F19" s="12"/>
      <c r="G19" s="14"/>
      <c r="H19" s="1">
        <f t="shared" si="0"/>
        <v>0</v>
      </c>
      <c r="I19" s="1"/>
      <c r="J19" s="1"/>
      <c r="K19" s="31"/>
      <c r="P19" s="71"/>
      <c r="Q19" s="71"/>
    </row>
    <row r="20" spans="1:17" ht="12.75">
      <c r="A20" s="54">
        <v>13</v>
      </c>
      <c r="B20" s="61"/>
      <c r="C20" s="76"/>
      <c r="D20" s="65"/>
      <c r="E20" s="15"/>
      <c r="F20" s="12"/>
      <c r="G20" s="16"/>
      <c r="H20" s="1">
        <f t="shared" si="0"/>
        <v>0</v>
      </c>
      <c r="I20" s="1"/>
      <c r="J20" s="1"/>
      <c r="K20" s="31"/>
      <c r="P20" s="71"/>
      <c r="Q20" s="71"/>
    </row>
    <row r="21" spans="1:11" ht="12.75">
      <c r="A21" s="54">
        <v>14</v>
      </c>
      <c r="B21" s="61"/>
      <c r="C21" s="76"/>
      <c r="D21" s="65"/>
      <c r="E21" s="15"/>
      <c r="F21" s="12"/>
      <c r="G21" s="16"/>
      <c r="H21" s="1">
        <f t="shared" si="0"/>
        <v>0</v>
      </c>
      <c r="I21" s="1"/>
      <c r="J21" s="1"/>
      <c r="K21" s="31"/>
    </row>
    <row r="22" spans="1:11" ht="12.75">
      <c r="A22" s="54">
        <v>15</v>
      </c>
      <c r="B22" s="61"/>
      <c r="C22" s="76"/>
      <c r="D22" s="65"/>
      <c r="E22" s="15"/>
      <c r="F22" s="12"/>
      <c r="G22" s="16"/>
      <c r="H22" s="1">
        <f t="shared" si="0"/>
        <v>0</v>
      </c>
      <c r="I22" s="1"/>
      <c r="J22" s="1"/>
      <c r="K22" s="31"/>
    </row>
    <row r="23" spans="1:11" ht="12.75">
      <c r="A23" s="54">
        <v>16</v>
      </c>
      <c r="B23" s="61"/>
      <c r="C23" s="76"/>
      <c r="D23" s="65"/>
      <c r="E23" s="15"/>
      <c r="F23" s="12"/>
      <c r="G23" s="16"/>
      <c r="H23" s="1">
        <f t="shared" si="0"/>
        <v>0</v>
      </c>
      <c r="I23" s="1"/>
      <c r="J23" s="1"/>
      <c r="K23" s="31"/>
    </row>
    <row r="24" spans="1:11" ht="12.75">
      <c r="A24" s="54">
        <v>17</v>
      </c>
      <c r="B24" s="61"/>
      <c r="C24" s="76"/>
      <c r="D24" s="65"/>
      <c r="E24" s="15"/>
      <c r="F24" s="12"/>
      <c r="G24" s="16"/>
      <c r="H24" s="1">
        <f t="shared" si="0"/>
        <v>0</v>
      </c>
      <c r="I24" s="4"/>
      <c r="J24" s="4"/>
      <c r="K24" s="34"/>
    </row>
    <row r="25" spans="1:11" ht="12.75">
      <c r="A25" s="54">
        <v>18</v>
      </c>
      <c r="B25" s="61"/>
      <c r="C25" s="76"/>
      <c r="D25" s="65"/>
      <c r="E25" s="15"/>
      <c r="F25" s="12"/>
      <c r="G25" s="16"/>
      <c r="H25" s="1">
        <f t="shared" si="0"/>
        <v>0</v>
      </c>
      <c r="I25" s="1"/>
      <c r="J25" s="1"/>
      <c r="K25" s="31"/>
    </row>
    <row r="26" spans="1:11" ht="12.75">
      <c r="A26" s="54">
        <v>19</v>
      </c>
      <c r="B26" s="61"/>
      <c r="C26" s="76"/>
      <c r="D26" s="65"/>
      <c r="E26" s="15"/>
      <c r="F26" s="12"/>
      <c r="G26" s="16"/>
      <c r="H26" s="1">
        <f t="shared" si="0"/>
        <v>0</v>
      </c>
      <c r="I26" s="1"/>
      <c r="J26" s="1"/>
      <c r="K26" s="31"/>
    </row>
    <row r="27" spans="1:11" ht="12.75">
      <c r="A27" s="54">
        <v>20</v>
      </c>
      <c r="B27" s="61"/>
      <c r="C27" s="76"/>
      <c r="D27" s="65"/>
      <c r="E27" s="15"/>
      <c r="F27" s="12"/>
      <c r="G27" s="16"/>
      <c r="H27" s="1">
        <f t="shared" si="0"/>
        <v>0</v>
      </c>
      <c r="I27" s="1"/>
      <c r="J27" s="1"/>
      <c r="K27" s="31"/>
    </row>
    <row r="28" spans="1:11" ht="12.75">
      <c r="A28" s="54">
        <v>21</v>
      </c>
      <c r="B28" s="61"/>
      <c r="C28" s="76"/>
      <c r="D28" s="65"/>
      <c r="E28" s="15"/>
      <c r="F28" s="12"/>
      <c r="G28" s="16"/>
      <c r="H28" s="1">
        <f t="shared" si="0"/>
        <v>0</v>
      </c>
      <c r="I28" s="18"/>
      <c r="J28" s="18"/>
      <c r="K28" s="36"/>
    </row>
    <row r="29" spans="1:11" ht="12.75">
      <c r="A29" s="54"/>
      <c r="B29" s="53"/>
      <c r="C29" s="53"/>
      <c r="D29" s="13"/>
      <c r="E29" s="15"/>
      <c r="F29" s="12"/>
      <c r="G29" s="16"/>
      <c r="H29" s="74">
        <f>SUM(H7:H28)</f>
        <v>0</v>
      </c>
      <c r="I29" s="1"/>
      <c r="J29" s="18">
        <f>SUM(C7:C28)</f>
        <v>0</v>
      </c>
      <c r="K29" s="31"/>
    </row>
    <row r="30" spans="1:11" ht="15">
      <c r="A30" s="68" t="s">
        <v>16</v>
      </c>
      <c r="B30" s="53"/>
      <c r="C30" s="53"/>
      <c r="D30" s="13"/>
      <c r="E30" s="15"/>
      <c r="F30" s="12"/>
      <c r="G30" s="16"/>
      <c r="H30" s="1"/>
      <c r="I30" s="1"/>
      <c r="J30" s="1"/>
      <c r="K30" s="31"/>
    </row>
    <row r="31" spans="1:11" ht="15">
      <c r="A31" s="68"/>
      <c r="B31" s="69" t="s">
        <v>17</v>
      </c>
      <c r="C31" s="69"/>
      <c r="D31" s="13"/>
      <c r="E31" s="15"/>
      <c r="F31" s="12"/>
      <c r="G31" s="16"/>
      <c r="H31" s="1"/>
      <c r="I31" s="1"/>
      <c r="J31" s="1"/>
      <c r="K31" s="31"/>
    </row>
    <row r="32" spans="1:11" ht="15">
      <c r="A32" s="68"/>
      <c r="B32" s="69" t="s">
        <v>17</v>
      </c>
      <c r="C32" s="69"/>
      <c r="D32" s="13"/>
      <c r="E32" s="15"/>
      <c r="F32" s="12"/>
      <c r="G32" s="16"/>
      <c r="H32" s="1"/>
      <c r="I32" s="1"/>
      <c r="J32" s="1"/>
      <c r="K32" s="31"/>
    </row>
    <row r="33" spans="1:11" ht="15">
      <c r="A33" s="68"/>
      <c r="B33" s="69" t="s">
        <v>17</v>
      </c>
      <c r="C33" s="69"/>
      <c r="D33" s="13"/>
      <c r="E33" s="15"/>
      <c r="F33" s="12"/>
      <c r="G33" s="16"/>
      <c r="H33" s="1"/>
      <c r="I33" s="1"/>
      <c r="J33" s="1"/>
      <c r="K33" s="31"/>
    </row>
    <row r="34" spans="1:11" ht="12.75">
      <c r="A34" s="54"/>
      <c r="B34" s="69" t="s">
        <v>17</v>
      </c>
      <c r="C34" s="69"/>
      <c r="D34" s="13"/>
      <c r="E34" s="15"/>
      <c r="F34" s="12"/>
      <c r="G34" s="16"/>
      <c r="H34" s="1"/>
      <c r="I34" s="1"/>
      <c r="J34" s="1"/>
      <c r="K34" s="31"/>
    </row>
    <row r="35" spans="1:11" ht="12.75">
      <c r="A35" s="54"/>
      <c r="B35" s="69" t="s">
        <v>17</v>
      </c>
      <c r="C35" s="69"/>
      <c r="D35" s="13"/>
      <c r="E35" s="15"/>
      <c r="F35" s="12"/>
      <c r="G35" s="16"/>
      <c r="H35" s="1"/>
      <c r="I35" s="1"/>
      <c r="J35" s="1"/>
      <c r="K35" s="31"/>
    </row>
    <row r="36" spans="1:11" ht="14.25">
      <c r="A36" s="54"/>
      <c r="B36" s="69" t="s">
        <v>17</v>
      </c>
      <c r="C36" s="69"/>
      <c r="D36" s="13"/>
      <c r="E36" s="15"/>
      <c r="F36" s="12"/>
      <c r="G36" s="70" t="s">
        <v>18</v>
      </c>
      <c r="H36" s="18">
        <f>SUM(C7:C36)</f>
        <v>0</v>
      </c>
      <c r="I36" s="1"/>
      <c r="J36" s="1"/>
      <c r="K36" s="31"/>
    </row>
    <row r="37" spans="1:11" ht="12.75">
      <c r="A37" s="42"/>
      <c r="B37" s="43"/>
      <c r="C37" s="43"/>
      <c r="D37" s="44"/>
      <c r="E37" s="45"/>
      <c r="F37" s="46"/>
      <c r="G37" s="47"/>
      <c r="H37" s="43"/>
      <c r="I37" s="43"/>
      <c r="J37" s="43"/>
      <c r="K37" s="48"/>
    </row>
    <row r="38" spans="1:11" ht="12.75">
      <c r="A38" s="32"/>
      <c r="B38" s="29">
        <f>COUNT(B7:B29)</f>
        <v>0</v>
      </c>
      <c r="C38" s="29"/>
      <c r="D38" s="29"/>
      <c r="E38" s="29"/>
      <c r="F38" s="29"/>
      <c r="G38" s="29"/>
      <c r="H38" s="29">
        <f>B38+F38</f>
        <v>0</v>
      </c>
      <c r="I38" s="41"/>
      <c r="J38" s="72" t="s">
        <v>19</v>
      </c>
      <c r="K38" s="38"/>
    </row>
    <row r="39" spans="1:11" ht="12.75">
      <c r="A39" s="32"/>
      <c r="B39" s="11"/>
      <c r="C39" s="11"/>
      <c r="D39" s="11">
        <f>COUNTIF(D7:D29,"L")</f>
        <v>0</v>
      </c>
      <c r="E39" s="11"/>
      <c r="F39" s="11"/>
      <c r="G39" s="11"/>
      <c r="H39" s="11"/>
      <c r="I39" s="16"/>
      <c r="J39" s="19" t="s">
        <v>2</v>
      </c>
      <c r="K39" s="37"/>
    </row>
    <row r="40" spans="1:11" ht="12.75">
      <c r="A40" s="32"/>
      <c r="B40" s="20" t="e">
        <f>H29/J29</f>
        <v>#DIV/0!</v>
      </c>
      <c r="C40" s="20"/>
      <c r="D40" s="21"/>
      <c r="E40" s="21"/>
      <c r="F40" s="20"/>
      <c r="G40" s="21"/>
      <c r="H40" s="21"/>
      <c r="I40" s="22"/>
      <c r="J40" s="73" t="s">
        <v>20</v>
      </c>
      <c r="K40" s="38"/>
    </row>
    <row r="41" spans="1:11" ht="12.75">
      <c r="A41" s="32"/>
      <c r="B41" s="23"/>
      <c r="C41" s="23"/>
      <c r="D41" s="23"/>
      <c r="E41" s="23"/>
      <c r="F41" s="24" t="e">
        <f>B40/30*110</f>
        <v>#DIV/0!</v>
      </c>
      <c r="G41" s="25"/>
      <c r="H41" s="26"/>
      <c r="I41" s="27"/>
      <c r="J41" s="28" t="s">
        <v>3</v>
      </c>
      <c r="K41" s="39"/>
    </row>
    <row r="42" spans="1:11" ht="12.75">
      <c r="A42" s="32"/>
      <c r="B42" s="1"/>
      <c r="C42" s="1"/>
      <c r="D42" s="1"/>
      <c r="E42" s="1"/>
      <c r="F42" s="1"/>
      <c r="G42" s="62" t="e">
        <f>IF(D39&gt;4,F41+1,F41)</f>
        <v>#DIV/0!</v>
      </c>
      <c r="H42" s="29"/>
      <c r="I42" s="58"/>
      <c r="J42" s="63" t="s">
        <v>14</v>
      </c>
      <c r="K42" s="38"/>
    </row>
    <row r="43" spans="1:11" ht="12.75">
      <c r="A43" s="55" t="s">
        <v>4</v>
      </c>
      <c r="B43" s="6" t="s">
        <v>5</v>
      </c>
      <c r="C43" s="6" t="s">
        <v>6</v>
      </c>
      <c r="D43" s="6" t="s">
        <v>10</v>
      </c>
      <c r="E43" s="6">
        <v>30</v>
      </c>
      <c r="G43" s="6"/>
      <c r="H43" s="29"/>
      <c r="I43" s="29"/>
      <c r="J43" s="29"/>
      <c r="K43" s="38"/>
    </row>
    <row r="44" spans="1:11" ht="12.75">
      <c r="A44" s="56" t="e">
        <f>IF(B7&lt;20.5,G42,G42)</f>
        <v>#DIV/0!</v>
      </c>
      <c r="B44" s="57">
        <f>IF(B7&gt;20.99,G42+1,0)</f>
        <v>0</v>
      </c>
      <c r="C44" s="57">
        <f>IF(B7&gt;24.99,G42+2,0)</f>
        <v>0</v>
      </c>
      <c r="D44" s="57">
        <f>IF(B7&gt;27.99,G42+3,0)</f>
        <v>0</v>
      </c>
      <c r="E44" s="57">
        <f>IF(B7=30,G42+4,0)</f>
        <v>0</v>
      </c>
      <c r="F44" s="66"/>
      <c r="G44" s="57"/>
      <c r="H44" s="77" t="e">
        <f>MAX(A44:E44)</f>
        <v>#DIV/0!</v>
      </c>
      <c r="I44" s="59" t="e">
        <f>IF(E44&gt;=110,110,H44)</f>
        <v>#DIV/0!</v>
      </c>
      <c r="J44" s="90" t="s">
        <v>11</v>
      </c>
      <c r="K44" s="91"/>
    </row>
    <row r="46" spans="1:11" ht="49.5" customHeight="1">
      <c r="A46" s="92" t="s">
        <v>21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1:11" ht="79.5" customHeight="1">
      <c r="A47" s="88" t="s">
        <v>13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</row>
  </sheetData>
  <sheetProtection/>
  <mergeCells count="7">
    <mergeCell ref="A1:K1"/>
    <mergeCell ref="A3:B3"/>
    <mergeCell ref="D3:G3"/>
    <mergeCell ref="H3:I3"/>
    <mergeCell ref="A47:K47"/>
    <mergeCell ref="J44:K44"/>
    <mergeCell ref="A46:K46"/>
  </mergeCells>
  <printOptions/>
  <pageMargins left="0.3937007874015748" right="0.3937007874015748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Letizia Gualandi</dc:creator>
  <cp:keywords/>
  <dc:description/>
  <cp:lastModifiedBy>Stefano Bellani</cp:lastModifiedBy>
  <cp:lastPrinted>2011-09-29T10:23:46Z</cp:lastPrinted>
  <dcterms:created xsi:type="dcterms:W3CDTF">2011-06-16T07:42:40Z</dcterms:created>
  <dcterms:modified xsi:type="dcterms:W3CDTF">2022-09-01T13:22:31Z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